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xr:revisionPtr revIDLastSave="0" documentId="13_ncr:1_{A29B23CA-B1B4-468F-8407-331A89800E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ысшая" sheetId="10" r:id="rId1"/>
    <sheet name="первая" sheetId="5" r:id="rId2"/>
  </sheets>
  <definedNames>
    <definedName name="_xlnm.Print_Area" localSheetId="0">высшая!$A$1:$M$109</definedName>
    <definedName name="_xlnm.Print_Area" localSheetId="1">первая!$A$1:$M$100</definedName>
    <definedName name="список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8" i="5" l="1"/>
  <c r="J87" i="5"/>
  <c r="J86" i="5"/>
  <c r="J92" i="5"/>
  <c r="J94" i="5"/>
  <c r="J103" i="10" l="1"/>
  <c r="J102" i="10"/>
  <c r="J101" i="10"/>
  <c r="J96" i="10"/>
  <c r="J95" i="10"/>
  <c r="J94" i="10"/>
  <c r="J88" i="10"/>
  <c r="J87" i="10"/>
  <c r="J86" i="10"/>
  <c r="J82" i="10"/>
  <c r="J81" i="10"/>
  <c r="J80" i="10"/>
  <c r="J79" i="10"/>
  <c r="J75" i="10"/>
  <c r="J74" i="10"/>
  <c r="J73" i="10"/>
  <c r="J72" i="10"/>
  <c r="J68" i="10"/>
  <c r="J69" i="10" s="1"/>
  <c r="J63" i="10"/>
  <c r="J64" i="10" s="1"/>
  <c r="J58" i="10"/>
  <c r="J59" i="10" s="1"/>
  <c r="J54" i="10"/>
  <c r="J55" i="10" s="1"/>
  <c r="J50" i="10"/>
  <c r="J49" i="10"/>
  <c r="J48" i="10"/>
  <c r="J44" i="10"/>
  <c r="J45" i="10" s="1"/>
  <c r="M37" i="10"/>
  <c r="M38" i="10" s="1"/>
  <c r="M30" i="10"/>
  <c r="M31" i="10" s="1"/>
  <c r="M23" i="10"/>
  <c r="M24" i="10" s="1"/>
  <c r="L16" i="10"/>
  <c r="L17" i="10" s="1"/>
  <c r="E8" i="10"/>
  <c r="D2" i="10"/>
  <c r="J89" i="5"/>
  <c r="J82" i="5"/>
  <c r="J81" i="5"/>
  <c r="J80" i="5"/>
  <c r="J79" i="5"/>
  <c r="J68" i="5"/>
  <c r="J69" i="5" s="1"/>
  <c r="J63" i="5"/>
  <c r="J58" i="5"/>
  <c r="J59" i="5" s="1"/>
  <c r="J54" i="5"/>
  <c r="J55" i="5" s="1"/>
  <c r="J89" i="10" l="1"/>
  <c r="J76" i="10"/>
  <c r="J104" i="10"/>
  <c r="J97" i="10"/>
  <c r="J83" i="10"/>
  <c r="J51" i="10"/>
  <c r="J83" i="5"/>
  <c r="D2" i="5"/>
  <c r="L1" i="10" l="1"/>
  <c r="M23" i="5"/>
  <c r="M37" i="5" l="1"/>
  <c r="L16" i="5" l="1"/>
  <c r="M38" i="5" l="1"/>
  <c r="J93" i="5"/>
  <c r="J75" i="5"/>
  <c r="J74" i="5"/>
  <c r="J73" i="5"/>
  <c r="J72" i="5"/>
  <c r="J64" i="5"/>
  <c r="J50" i="5"/>
  <c r="J49" i="5"/>
  <c r="J48" i="5"/>
  <c r="M30" i="5"/>
  <c r="M31" i="5" s="1"/>
  <c r="J44" i="5"/>
  <c r="J45" i="5" s="1"/>
  <c r="M24" i="5"/>
  <c r="L17" i="5"/>
  <c r="J76" i="5" l="1"/>
  <c r="J95" i="5"/>
  <c r="J51" i="5"/>
  <c r="L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C28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C28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sharedStrings.xml><?xml version="1.0" encoding="utf-8"?>
<sst xmlns="http://schemas.openxmlformats.org/spreadsheetml/2006/main" count="294" uniqueCount="88">
  <si>
    <t>Результаты рассматриваются за последние 4 года с момента подачи заявления</t>
  </si>
  <si>
    <t>Максимальная дата рассматриваемых документов</t>
  </si>
  <si>
    <t>Дата последнего обучения</t>
  </si>
  <si>
    <t>1-3 чел</t>
  </si>
  <si>
    <t>4-6 чел</t>
  </si>
  <si>
    <t>7+ чел</t>
  </si>
  <si>
    <t>1-3 м</t>
  </si>
  <si>
    <t>4-6м</t>
  </si>
  <si>
    <t>7-10м</t>
  </si>
  <si>
    <t>1-3 места, чел.</t>
  </si>
  <si>
    <t>4-6 места, чел.</t>
  </si>
  <si>
    <t>7-10 места, чел.</t>
  </si>
  <si>
    <t>Сумма баллов</t>
  </si>
  <si>
    <t>11+ м</t>
  </si>
  <si>
    <t>7-9 чел</t>
  </si>
  <si>
    <t>10+ чел</t>
  </si>
  <si>
    <t>Кол-во спортсменов с указанными званиями, чел.</t>
  </si>
  <si>
    <t>Наличие у спортсменов званий "Первый спортивный разряд"; "КМС"</t>
  </si>
  <si>
    <t>Кол-во спортсменов, чел</t>
  </si>
  <si>
    <t>% выполнения</t>
  </si>
  <si>
    <t>На уровне РФ и (или) международных организаций</t>
  </si>
  <si>
    <t>Кол-во участий в мероприятиях, раз</t>
  </si>
  <si>
    <t>Итого:</t>
  </si>
  <si>
    <t xml:space="preserve">1-3 места, чел. </t>
  </si>
  <si>
    <t>Наличие у спортсменов званий "Гроссмейстер России", "МС России", "МС России МК"</t>
  </si>
  <si>
    <r>
      <t xml:space="preserve">7-10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</si>
  <si>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1-3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</si>
  <si>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4-6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</si>
  <si>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Наличие у спортсменов званий "Второй спортивный разряд", "Третий спортивный разряд", "Первый юношеский разряд"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</si>
  <si>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субъекта РФ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</si>
  <si>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</si>
  <si>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спортивной организации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</si>
  <si>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**(Только для тренеров, реализующих программы спортивной подготовки на этапе начальной подготовки)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</si>
  <si>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</si>
  <si>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подготовки)</t>
    </r>
  </si>
  <si>
    <t xml:space="preserve"> </t>
  </si>
  <si>
    <t>указать дату</t>
  </si>
  <si>
    <t xml:space="preserve">  </t>
  </si>
  <si>
    <t>3.1. Участие  обучающихся или спортсменов в оф.международных соревнованиях (ОИ, ПИ, СИ, ЧМ, ЧЕ, КМ, КЕ, МС в составе спортивной  сборной РФ)</t>
  </si>
  <si>
    <t>3.2. Участие  обучающихся или спортсменов в соревнованиях на уровне РФ(ЧР, ПР, КР, Спартакиады, ВС)</t>
  </si>
  <si>
    <t>3.3 Участие обучающихся или  спортсменов в соревнованиях на уровне субъекта РФ (чемпионаты и первенства субъектов РФ, межрегиональные и спортивные соревнования включенные в ЕКП)</t>
  </si>
  <si>
    <t>3.4. Участие обучающихся или  спортсменов в соревнованиях на муниципальном уровне</t>
  </si>
  <si>
    <r>
      <t xml:space="preserve">3.5. Участие обучающихся или  спортсменов в соревнования проводимых организацией, осуществляющей подготовку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подготовки)</t>
    </r>
  </si>
  <si>
    <t>3.1.</t>
  </si>
  <si>
    <t>3.2.</t>
  </si>
  <si>
    <t>3.3.</t>
  </si>
  <si>
    <t>3.4.</t>
  </si>
  <si>
    <t>3.5.</t>
  </si>
  <si>
    <t>3.6.</t>
  </si>
  <si>
    <t>3.6. Наличие у обучающихся или спортсменов спортивных званий и (или) спортивных разрядов по видам спорта</t>
  </si>
  <si>
    <t>3.7.</t>
  </si>
  <si>
    <t>3.7. Включение спортсмена в сборную РФ</t>
  </si>
  <si>
    <t>Показатель 3. Выявление и развитие способностей обучающихся в научной (интеллектуальной), творческой, физкультурно-спортивной деятельности, а также их участие в олимпиадах, конкурсах, фестивалях, соревнованиях</t>
  </si>
  <si>
    <t>Показатель 1. Достижения обучающимися положительной динамики результатов освоения обрзовательных программ, в области физической культуры и спорта, по итогам мониторингов, проводимых организацией</t>
  </si>
  <si>
    <t>1.1.</t>
  </si>
  <si>
    <t>1.1. Результаты сдачи контрольно-переводных нормативов по годам и этапам спортивной подготовки в соответствии с программами спортивной подготовки на основе федеральных стандартов спортивной подготовки лицами, проходящими спортивную подготовку</t>
  </si>
  <si>
    <t>1.2.</t>
  </si>
  <si>
    <t>Показатель 4. Личный вклад в повышение качества образования, совершенствования методов обучения и воспитания, и продуктивного использования новых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</t>
  </si>
  <si>
    <t xml:space="preserve">1.2.Сохранность контингента обучающихся (ежегодно, за последние 4 года), расчет (Nкг/Nнг)х100%, где
Nкг – количество обучающихся на конец года
Nнг - количество обучающихся на начало года
</t>
  </si>
  <si>
    <t>4.1.</t>
  </si>
  <si>
    <t>4.1. Прохождения обучения по дополнительным профессиональным программам (программы повышения квалификации, программы профессиональной переподготовки) за последние 3 года</t>
  </si>
  <si>
    <t>Итого</t>
  </si>
  <si>
    <t>Да -1/Нет - 0</t>
  </si>
  <si>
    <t>4.2.</t>
  </si>
  <si>
    <t>4.2. Непрерывное повышение профессионального мастерства  (участие в семинарах, конференциях, открытых занятиях, мастер-классах и иных научно-практических мероприятиях (по профилю профессиональной деятельности)</t>
  </si>
  <si>
    <t>4.3.</t>
  </si>
  <si>
    <t>Участие на уровне Российской Федерации</t>
  </si>
  <si>
    <t>Участие на уровне субъекта Российской Федерации</t>
  </si>
  <si>
    <t>Участие на уровне муниципального образования</t>
  </si>
  <si>
    <t>Участие на уровне организации</t>
  </si>
  <si>
    <t>4.3. Презентация опыта практических результатов своей профессиональной деятельности, в том числе экспериментальной и инновационной деятельности на семинарах, конференциях, вебинарах, круглых столах, заседаниях профессиональных объединений, педагогических советах, методических объединениях, проведение мастер-классов и других мероприятий</t>
  </si>
  <si>
    <t>4.4.</t>
  </si>
  <si>
    <t>4.4. Участие в работе экспертных комиссий, судейство на соревнованиях, первенствах. спартакиадах и других мероприятиях (только очная форма участия)</t>
  </si>
  <si>
    <t>Показатель 5.  Активное участие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</t>
  </si>
  <si>
    <t>5.1.</t>
  </si>
  <si>
    <t>Количество</t>
  </si>
  <si>
    <t>5.2.</t>
  </si>
  <si>
    <t xml:space="preserve">5.2. 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 </t>
  </si>
  <si>
    <t>5.1. Участие в профессиональных конкурсах (только очная форма участия)</t>
  </si>
  <si>
    <t>Дата присвоения первой категории</t>
  </si>
  <si>
    <t>Тренер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три года</t>
  </si>
  <si>
    <t xml:space="preserve">4.5. 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 </t>
  </si>
  <si>
    <t>4.5.</t>
  </si>
  <si>
    <t>Тренер-преподаватель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три года</t>
  </si>
  <si>
    <t>3.7. Включение спортсмена в сборную РБ</t>
  </si>
  <si>
    <r>
      <t xml:space="preserve">Наличие у спортсменов званий "Второй спортивный разряд", "Третий спортивный разряд", "Первый юношеский разряд", "Второй юношеский разряд", "Третий юношеский разряд"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</si>
  <si>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t xml:space="preserve">                                                                                    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</si>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</sst>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u/>
      <sz val="11"/>
      <color theme="1"/>
      <name val="Arial Narrow"/>
      <family val="2"/>
      <charset val="204"/>
    </font>
    <font>
      <b/>
      <u/>
      <sz val="11"/>
      <color theme="1"/>
      <name val="Arial Narrow"/>
      <family val="2"/>
      <charset val="204"/>
    </font>
    <font>
      <sz val="2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3"/>
  <sheetViews>
    <sheetView tabSelected="1" topLeftCell="A94" zoomScaleNormal="100" workbookViewId="0">
      <selection activeCell="I111" sqref="I111"/>
    </sheetView>
  </sheetViews>
  <sheetFormatPr defaultColWidth="9.109375" defaultRowHeight="13.8" x14ac:dyDescent="0.3"/>
  <cols>
    <col min="1" max="1" width="9.5546875" style="1" customWidth="1"/>
    <col min="2" max="2" width="9.109375" style="1"/>
    <col min="3" max="3" width="12" style="1" customWidth="1"/>
    <col min="4" max="4" width="11.44140625" style="1" customWidth="1"/>
    <col min="5" max="8" width="9.109375" style="1"/>
    <col min="9" max="9" width="25.44140625" style="1" customWidth="1"/>
    <col min="10" max="10" width="17.109375" style="1" customWidth="1"/>
    <col min="11" max="11" width="29.44140625" style="1" customWidth="1"/>
    <col min="12" max="12" width="17.6640625" style="1" customWidth="1"/>
    <col min="13" max="13" width="31.5546875" style="1" customWidth="1"/>
    <col min="14" max="14" width="12.109375" style="1" customWidth="1"/>
    <col min="15" max="15" width="12.33203125" style="1" customWidth="1"/>
    <col min="16" max="16" width="53.33203125" style="1" customWidth="1"/>
    <col min="17" max="17" width="14.5546875" style="1" customWidth="1"/>
    <col min="18" max="18" width="14.6640625" style="1" customWidth="1"/>
    <col min="19" max="16384" width="9.109375" style="1"/>
  </cols>
  <sheetData>
    <row r="1" spans="1:16" ht="16.5" customHeight="1" x14ac:dyDescent="0.3">
      <c r="A1" s="159" t="s">
        <v>0</v>
      </c>
      <c r="B1" s="159"/>
      <c r="C1" s="159"/>
      <c r="D1" s="159"/>
      <c r="E1" s="159"/>
      <c r="F1" s="159"/>
      <c r="G1" s="159"/>
      <c r="H1" s="159"/>
      <c r="J1" s="160"/>
      <c r="K1" s="161"/>
      <c r="L1" s="164">
        <f>IF(AND(E8="да"),L17+M24+M31+M38+J45+J51+J55+J59+J64+J69+J76+J83+J89+J97+J104,"нет")</f>
        <v>0</v>
      </c>
      <c r="M1" s="50" t="s">
        <v>35</v>
      </c>
      <c r="N1" s="46">
        <v>44651</v>
      </c>
      <c r="O1" s="50" t="s">
        <v>36</v>
      </c>
      <c r="P1" s="5"/>
    </row>
    <row r="2" spans="1:16" ht="58.5" customHeight="1" thickBot="1" x14ac:dyDescent="0.35">
      <c r="A2" s="113" t="s">
        <v>1</v>
      </c>
      <c r="B2" s="113"/>
      <c r="C2" s="113"/>
      <c r="D2" s="6">
        <f>IF(N1="","",N1-4*365)</f>
        <v>43191</v>
      </c>
      <c r="J2" s="162"/>
      <c r="K2" s="163"/>
      <c r="L2" s="165"/>
      <c r="M2" s="2"/>
      <c r="N2" s="5"/>
    </row>
    <row r="3" spans="1:16" ht="27.75" customHeight="1" x14ac:dyDescent="0.3">
      <c r="A3" s="2"/>
      <c r="B3" s="2"/>
      <c r="C3" s="2"/>
      <c r="D3" s="5"/>
      <c r="M3" s="2"/>
      <c r="N3" s="5"/>
    </row>
    <row r="4" spans="1:16" ht="18" customHeight="1" x14ac:dyDescent="0.3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6" ht="16.5" customHeight="1" x14ac:dyDescent="0.3">
      <c r="A5" s="113" t="s">
        <v>79</v>
      </c>
      <c r="B5" s="113"/>
      <c r="C5" s="113"/>
      <c r="D5" s="7">
        <v>43831</v>
      </c>
      <c r="E5" s="52"/>
    </row>
    <row r="6" spans="1:16" ht="17.25" customHeight="1" x14ac:dyDescent="0.3"/>
    <row r="7" spans="1:16" ht="33.75" customHeight="1" x14ac:dyDescent="0.3">
      <c r="A7" s="142" t="s">
        <v>80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6" ht="36.75" customHeight="1" x14ac:dyDescent="0.3">
      <c r="A8" s="155" t="s">
        <v>2</v>
      </c>
      <c r="B8" s="155"/>
      <c r="C8" s="155"/>
      <c r="D8" s="7">
        <v>44969</v>
      </c>
      <c r="E8" s="52" t="str">
        <f>IF(D8&lt;N1-4*365,"нет","да")</f>
        <v>да</v>
      </c>
    </row>
    <row r="9" spans="1:16" ht="30" customHeight="1" thickBot="1" x14ac:dyDescent="0.35"/>
    <row r="10" spans="1:16" ht="33" customHeight="1" thickBot="1" x14ac:dyDescent="0.35">
      <c r="A10" s="110" t="s">
        <v>52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6" x14ac:dyDescent="0.3">
      <c r="A11" s="57" t="s">
        <v>43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3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3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3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3">
      <c r="A15" s="18"/>
      <c r="B15" s="19"/>
      <c r="C15" s="16"/>
      <c r="D15" s="16"/>
      <c r="E15" s="16"/>
      <c r="F15" s="16"/>
      <c r="G15" s="16"/>
      <c r="H15" s="16"/>
      <c r="I15" s="48" t="s">
        <v>9</v>
      </c>
      <c r="J15" s="48" t="s">
        <v>10</v>
      </c>
      <c r="K15" s="49" t="s">
        <v>11</v>
      </c>
      <c r="L15" s="48" t="s">
        <v>12</v>
      </c>
      <c r="M15" s="17"/>
    </row>
    <row r="16" spans="1:16" ht="33" customHeight="1" x14ac:dyDescent="0.3">
      <c r="A16" s="18"/>
      <c r="B16" s="142" t="s">
        <v>38</v>
      </c>
      <c r="C16" s="105"/>
      <c r="D16" s="105"/>
      <c r="E16" s="105"/>
      <c r="F16" s="105"/>
      <c r="G16" s="105"/>
      <c r="H16" s="105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4.4" thickBot="1" x14ac:dyDescent="0.35">
      <c r="A17" s="55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56"/>
    </row>
    <row r="18" spans="1:13" x14ac:dyDescent="0.3">
      <c r="A18" s="29" t="s">
        <v>44</v>
      </c>
      <c r="B18" s="30" t="s">
        <v>6</v>
      </c>
      <c r="C18" s="52" t="s">
        <v>7</v>
      </c>
      <c r="D18" s="52" t="s">
        <v>8</v>
      </c>
      <c r="E18" s="52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3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3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3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06.8" x14ac:dyDescent="0.3">
      <c r="A22" s="18"/>
      <c r="B22" s="19"/>
      <c r="C22" s="16"/>
      <c r="D22" s="16"/>
      <c r="E22" s="16"/>
      <c r="F22" s="16"/>
      <c r="G22" s="16"/>
      <c r="H22" s="16" t="s">
        <v>86</v>
      </c>
      <c r="I22" s="48" t="s">
        <v>9</v>
      </c>
      <c r="J22" s="48" t="s">
        <v>10</v>
      </c>
      <c r="K22" s="48" t="s">
        <v>11</v>
      </c>
      <c r="L22" s="48" t="s">
        <v>33</v>
      </c>
      <c r="M22" s="31" t="s">
        <v>12</v>
      </c>
    </row>
    <row r="23" spans="1:13" ht="44.25" customHeight="1" x14ac:dyDescent="0.3">
      <c r="A23" s="18"/>
      <c r="B23" s="142" t="s">
        <v>39</v>
      </c>
      <c r="C23" s="105"/>
      <c r="D23" s="105"/>
      <c r="E23" s="105"/>
      <c r="F23" s="105"/>
      <c r="G23" s="105"/>
      <c r="H23" s="105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4.4" thickBot="1" x14ac:dyDescent="0.35">
      <c r="A24" s="5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3">
      <c r="A25" s="9" t="s">
        <v>45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54"/>
    </row>
    <row r="26" spans="1:13" x14ac:dyDescent="0.3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3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3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80.400000000000006" x14ac:dyDescent="0.3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8" t="s">
        <v>9</v>
      </c>
      <c r="J29" s="48" t="s">
        <v>10</v>
      </c>
      <c r="K29" s="48" t="s">
        <v>25</v>
      </c>
      <c r="L29" s="48" t="s">
        <v>34</v>
      </c>
      <c r="M29" s="31" t="s">
        <v>12</v>
      </c>
    </row>
    <row r="30" spans="1:13" ht="49.5" customHeight="1" x14ac:dyDescent="0.3">
      <c r="A30" s="18"/>
      <c r="B30" s="156" t="s">
        <v>40</v>
      </c>
      <c r="C30" s="157"/>
      <c r="D30" s="157"/>
      <c r="E30" s="157"/>
      <c r="F30" s="157"/>
      <c r="G30" s="157"/>
      <c r="H30" s="158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4.4" thickBot="1" x14ac:dyDescent="0.35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3">
      <c r="A32" s="9" t="s">
        <v>46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54"/>
    </row>
    <row r="33" spans="1:16" x14ac:dyDescent="0.3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3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3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19.4" x14ac:dyDescent="0.3">
      <c r="A36" s="18"/>
      <c r="B36" s="19"/>
      <c r="C36" s="16"/>
      <c r="D36" s="16"/>
      <c r="E36" s="16"/>
      <c r="F36" s="16"/>
      <c r="G36" s="16"/>
      <c r="H36" s="16"/>
      <c r="I36" s="48" t="s">
        <v>26</v>
      </c>
      <c r="J36" s="48" t="s">
        <v>27</v>
      </c>
      <c r="K36" s="49" t="s">
        <v>25</v>
      </c>
      <c r="L36" s="48" t="s">
        <v>34</v>
      </c>
      <c r="M36" s="31" t="s">
        <v>12</v>
      </c>
    </row>
    <row r="37" spans="1:16" ht="45" customHeight="1" x14ac:dyDescent="0.3">
      <c r="A37" s="18"/>
      <c r="B37" s="142" t="s">
        <v>41</v>
      </c>
      <c r="C37" s="105"/>
      <c r="D37" s="105"/>
      <c r="E37" s="105"/>
      <c r="F37" s="105"/>
      <c r="G37" s="105"/>
      <c r="H37" s="105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4.4" thickBot="1" x14ac:dyDescent="0.35">
      <c r="A38" s="5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3">
      <c r="A39" s="29" t="s">
        <v>47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3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3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3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3">
      <c r="A43" s="18"/>
      <c r="B43" s="19"/>
      <c r="C43" s="16"/>
      <c r="D43" s="16"/>
      <c r="E43" s="16"/>
      <c r="F43" s="16"/>
      <c r="G43" s="16"/>
      <c r="H43" s="16"/>
      <c r="I43" s="48" t="s">
        <v>23</v>
      </c>
      <c r="J43" s="48" t="s">
        <v>12</v>
      </c>
      <c r="K43" s="16"/>
      <c r="L43" s="16"/>
      <c r="M43" s="17"/>
    </row>
    <row r="44" spans="1:16" ht="44.25" customHeight="1" x14ac:dyDescent="0.3">
      <c r="A44" s="18"/>
      <c r="B44" s="105" t="s">
        <v>42</v>
      </c>
      <c r="C44" s="105"/>
      <c r="D44" s="105"/>
      <c r="E44" s="105"/>
      <c r="F44" s="105"/>
      <c r="G44" s="105"/>
      <c r="H44" s="105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4.4" thickBot="1" x14ac:dyDescent="0.35">
      <c r="A45" s="55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56"/>
    </row>
    <row r="46" spans="1:16" x14ac:dyDescent="0.3">
      <c r="A46" s="9" t="s">
        <v>48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54"/>
    </row>
    <row r="47" spans="1:16" ht="27.6" x14ac:dyDescent="0.3">
      <c r="A47" s="18"/>
      <c r="B47" s="142" t="s">
        <v>49</v>
      </c>
      <c r="C47" s="149"/>
      <c r="D47" s="149"/>
      <c r="E47" s="149"/>
      <c r="F47" s="149"/>
      <c r="G47" s="149"/>
      <c r="H47" s="149"/>
      <c r="I47" s="48" t="s">
        <v>16</v>
      </c>
      <c r="J47" s="48" t="s">
        <v>12</v>
      </c>
      <c r="K47" s="16" t="s">
        <v>35</v>
      </c>
      <c r="L47" s="16"/>
      <c r="M47" s="17"/>
    </row>
    <row r="48" spans="1:16" ht="38.25" customHeight="1" x14ac:dyDescent="0.3">
      <c r="A48" s="18"/>
      <c r="B48" s="105" t="s">
        <v>24</v>
      </c>
      <c r="C48" s="105"/>
      <c r="D48" s="105"/>
      <c r="E48" s="105"/>
      <c r="F48" s="105"/>
      <c r="G48" s="105"/>
      <c r="H48" s="115"/>
      <c r="I48" s="21"/>
      <c r="J48" s="3" t="str">
        <f>IF(I48=1,"200",IF(I48=2,"250",IF(I48&gt;=3,"300",IF(I48=0,"0"))))</f>
        <v>0</v>
      </c>
      <c r="K48" s="16" t="s">
        <v>37</v>
      </c>
      <c r="L48" s="16"/>
      <c r="M48" s="17"/>
      <c r="P48" s="2"/>
    </row>
    <row r="49" spans="1:15" ht="31.5" customHeight="1" x14ac:dyDescent="0.3">
      <c r="A49" s="18"/>
      <c r="B49" s="105" t="s">
        <v>17</v>
      </c>
      <c r="C49" s="105"/>
      <c r="D49" s="105"/>
      <c r="E49" s="105"/>
      <c r="F49" s="105"/>
      <c r="G49" s="105"/>
      <c r="H49" s="115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3">
      <c r="A50" s="18"/>
      <c r="B50" s="105" t="s">
        <v>28</v>
      </c>
      <c r="C50" s="105"/>
      <c r="D50" s="105"/>
      <c r="E50" s="105"/>
      <c r="F50" s="105"/>
      <c r="G50" s="105"/>
      <c r="H50" s="115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4.4" thickBot="1" x14ac:dyDescent="0.35">
      <c r="A51" s="55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56"/>
    </row>
    <row r="52" spans="1:15" x14ac:dyDescent="0.3">
      <c r="A52" s="9" t="s">
        <v>50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54"/>
    </row>
    <row r="53" spans="1:15" x14ac:dyDescent="0.3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3">
      <c r="A54" s="18"/>
      <c r="B54" s="142" t="s">
        <v>51</v>
      </c>
      <c r="C54" s="105"/>
      <c r="D54" s="105"/>
      <c r="E54" s="105"/>
      <c r="F54" s="105"/>
      <c r="G54" s="105"/>
      <c r="H54" s="115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5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5" thickBot="1" x14ac:dyDescent="0.35">
      <c r="A56" s="122" t="s">
        <v>53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4"/>
    </row>
    <row r="57" spans="1:15" ht="14.4" thickBot="1" x14ac:dyDescent="0.35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3">
      <c r="A58" s="18"/>
      <c r="B58" s="143" t="s">
        <v>55</v>
      </c>
      <c r="C58" s="144"/>
      <c r="D58" s="144"/>
      <c r="E58" s="144"/>
      <c r="F58" s="144"/>
      <c r="G58" s="144"/>
      <c r="H58" s="145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5">
      <c r="A59" s="55"/>
      <c r="B59" s="146"/>
      <c r="C59" s="147"/>
      <c r="D59" s="147"/>
      <c r="E59" s="147"/>
      <c r="F59" s="147"/>
      <c r="G59" s="147"/>
      <c r="H59" s="148"/>
      <c r="I59" s="35" t="s">
        <v>22</v>
      </c>
      <c r="J59" s="58" t="str">
        <f>J58</f>
        <v>0</v>
      </c>
      <c r="K59" s="16"/>
      <c r="L59" s="16"/>
      <c r="M59" s="17"/>
    </row>
    <row r="60" spans="1:15" ht="16.2" thickBot="1" x14ac:dyDescent="0.35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56"/>
      <c r="O60" s="47"/>
    </row>
    <row r="61" spans="1:15" x14ac:dyDescent="0.3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54"/>
    </row>
    <row r="62" spans="1:15" x14ac:dyDescent="0.3">
      <c r="A62" s="18"/>
      <c r="B62" s="142" t="s">
        <v>58</v>
      </c>
      <c r="C62" s="149"/>
      <c r="D62" s="149"/>
      <c r="E62" s="149"/>
      <c r="F62" s="149"/>
      <c r="G62" s="149"/>
      <c r="H62" s="149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3">
      <c r="A63" s="18"/>
      <c r="B63" s="149"/>
      <c r="C63" s="149"/>
      <c r="D63" s="149"/>
      <c r="E63" s="149"/>
      <c r="F63" s="149"/>
      <c r="G63" s="149"/>
      <c r="H63" s="149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5">
      <c r="A64" s="18"/>
      <c r="B64" s="149"/>
      <c r="C64" s="149"/>
      <c r="D64" s="149"/>
      <c r="E64" s="149"/>
      <c r="F64" s="149"/>
      <c r="G64" s="149"/>
      <c r="H64" s="149"/>
      <c r="I64" s="35" t="s">
        <v>22</v>
      </c>
      <c r="J64" s="58" t="str">
        <f>J63</f>
        <v>0</v>
      </c>
      <c r="K64" s="16"/>
      <c r="L64" s="16"/>
      <c r="M64" s="17"/>
    </row>
    <row r="65" spans="1:18" ht="14.4" thickBot="1" x14ac:dyDescent="0.35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5">
      <c r="A66" s="150" t="s">
        <v>57</v>
      </c>
      <c r="B66" s="123"/>
      <c r="C66" s="123"/>
      <c r="D66" s="123"/>
      <c r="E66" s="123"/>
      <c r="F66" s="123"/>
      <c r="G66" s="123"/>
      <c r="H66" s="123"/>
      <c r="I66" s="151"/>
      <c r="J66" s="123"/>
      <c r="K66" s="123"/>
      <c r="L66" s="123"/>
      <c r="M66" s="124"/>
    </row>
    <row r="67" spans="1:18" ht="14.4" x14ac:dyDescent="0.3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ht="14.4" x14ac:dyDescent="0.3">
      <c r="A68" s="73"/>
      <c r="B68" s="149" t="s">
        <v>60</v>
      </c>
      <c r="C68" s="149"/>
      <c r="D68" s="149"/>
      <c r="E68" s="149"/>
      <c r="F68" s="149"/>
      <c r="G68" s="149"/>
      <c r="H68" s="149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5">
      <c r="A69" s="77"/>
      <c r="B69" s="152"/>
      <c r="C69" s="152"/>
      <c r="D69" s="152"/>
      <c r="E69" s="152"/>
      <c r="F69" s="152"/>
      <c r="G69" s="152"/>
      <c r="H69" s="152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5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3">
      <c r="A71" s="87" t="s">
        <v>63</v>
      </c>
      <c r="B71" s="153" t="s">
        <v>64</v>
      </c>
      <c r="C71" s="121"/>
      <c r="D71" s="121"/>
      <c r="E71" s="121"/>
      <c r="F71" s="121"/>
      <c r="G71" s="121"/>
      <c r="H71" s="154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3">
      <c r="A72" s="18"/>
      <c r="B72" s="113" t="s">
        <v>20</v>
      </c>
      <c r="C72" s="113"/>
      <c r="D72" s="113"/>
      <c r="E72" s="113"/>
      <c r="F72" s="113"/>
      <c r="G72" s="113"/>
      <c r="H72" s="125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3">
      <c r="A73" s="18"/>
      <c r="B73" s="105" t="s">
        <v>29</v>
      </c>
      <c r="C73" s="105"/>
      <c r="D73" s="105"/>
      <c r="E73" s="105"/>
      <c r="F73" s="105"/>
      <c r="G73" s="105"/>
      <c r="H73" s="115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3">
      <c r="A74" s="18"/>
      <c r="B74" s="105" t="s">
        <v>30</v>
      </c>
      <c r="C74" s="105"/>
      <c r="D74" s="105"/>
      <c r="E74" s="105"/>
      <c r="F74" s="105"/>
      <c r="G74" s="105"/>
      <c r="H74" s="115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3">
      <c r="A75" s="18"/>
      <c r="B75" s="105" t="s">
        <v>31</v>
      </c>
      <c r="C75" s="105"/>
      <c r="D75" s="105"/>
      <c r="E75" s="105"/>
      <c r="F75" s="105"/>
      <c r="G75" s="105"/>
      <c r="H75" s="115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4.4" thickBot="1" x14ac:dyDescent="0.35">
      <c r="A76" s="55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5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5">
      <c r="A78" s="63" t="s">
        <v>65</v>
      </c>
      <c r="B78" s="139" t="s">
        <v>70</v>
      </c>
      <c r="C78" s="140"/>
      <c r="D78" s="140"/>
      <c r="E78" s="140"/>
      <c r="F78" s="140"/>
      <c r="G78" s="140"/>
      <c r="H78" s="141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3">
      <c r="A79" s="18"/>
      <c r="B79" s="125" t="s">
        <v>66</v>
      </c>
      <c r="C79" s="126"/>
      <c r="D79" s="126"/>
      <c r="E79" s="126"/>
      <c r="F79" s="126"/>
      <c r="G79" s="126"/>
      <c r="H79" s="127"/>
      <c r="I79" s="92"/>
      <c r="J79" s="3" t="str">
        <f>IF(I79&gt;=1,"100","0")</f>
        <v>0</v>
      </c>
      <c r="K79" s="16"/>
      <c r="L79" s="16"/>
      <c r="M79" s="17"/>
    </row>
    <row r="80" spans="1:18" ht="14.4" x14ac:dyDescent="0.3">
      <c r="A80" s="18"/>
      <c r="B80" s="115" t="s">
        <v>67</v>
      </c>
      <c r="C80" s="116"/>
      <c r="D80" s="116"/>
      <c r="E80" s="116"/>
      <c r="F80" s="116"/>
      <c r="G80" s="116"/>
      <c r="H80" s="117"/>
      <c r="I80" s="90"/>
      <c r="J80" s="3" t="str">
        <f>IF(I80&gt;=1,"80","0")</f>
        <v>0</v>
      </c>
      <c r="K80" s="16"/>
      <c r="L80" s="16"/>
      <c r="M80" s="17"/>
    </row>
    <row r="81" spans="1:13" ht="14.4" x14ac:dyDescent="0.3">
      <c r="A81" s="18"/>
      <c r="B81" s="115" t="s">
        <v>68</v>
      </c>
      <c r="C81" s="116"/>
      <c r="D81" s="116"/>
      <c r="E81" s="116"/>
      <c r="F81" s="116"/>
      <c r="G81" s="116"/>
      <c r="H81" s="117"/>
      <c r="I81" s="90"/>
      <c r="J81" s="3" t="str">
        <f>IF(I81&gt;=1,"60","0")</f>
        <v>0</v>
      </c>
      <c r="K81" s="16"/>
      <c r="L81" s="16"/>
      <c r="M81" s="17"/>
    </row>
    <row r="82" spans="1:13" ht="14.4" x14ac:dyDescent="0.3">
      <c r="A82" s="18"/>
      <c r="B82" s="115" t="s">
        <v>69</v>
      </c>
      <c r="C82" s="116"/>
      <c r="D82" s="116"/>
      <c r="E82" s="116"/>
      <c r="F82" s="116"/>
      <c r="G82" s="116"/>
      <c r="H82" s="117"/>
      <c r="I82" s="90"/>
      <c r="J82" s="3" t="str">
        <f>IF(I82&gt;=1,"40","0")</f>
        <v>0</v>
      </c>
      <c r="K82" s="16"/>
      <c r="L82" s="16"/>
      <c r="M82" s="17"/>
    </row>
    <row r="83" spans="1:13" ht="18" customHeight="1" thickBot="1" x14ac:dyDescent="0.35">
      <c r="A83" s="55"/>
      <c r="B83" s="128"/>
      <c r="C83" s="129"/>
      <c r="D83" s="129"/>
      <c r="E83" s="129"/>
      <c r="F83" s="129"/>
      <c r="G83" s="129"/>
      <c r="H83" s="130"/>
      <c r="I83" s="33" t="s">
        <v>22</v>
      </c>
      <c r="J83" s="27">
        <f>J82+J81+J80+J79</f>
        <v>0</v>
      </c>
      <c r="K83" s="25"/>
      <c r="L83" s="25"/>
      <c r="M83" s="56"/>
    </row>
    <row r="84" spans="1:13" ht="30" customHeight="1" thickBot="1" x14ac:dyDescent="0.35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3" ht="44.25" customHeight="1" thickBot="1" x14ac:dyDescent="0.35">
      <c r="A85" s="63" t="s">
        <v>71</v>
      </c>
      <c r="B85" s="131" t="s">
        <v>72</v>
      </c>
      <c r="C85" s="132"/>
      <c r="D85" s="132"/>
      <c r="E85" s="132"/>
      <c r="F85" s="132"/>
      <c r="G85" s="132"/>
      <c r="H85" s="132"/>
      <c r="I85" s="93" t="s">
        <v>21</v>
      </c>
      <c r="J85" s="94" t="s">
        <v>12</v>
      </c>
      <c r="K85" s="61"/>
      <c r="L85" s="61"/>
      <c r="M85" s="62"/>
    </row>
    <row r="86" spans="1:13" ht="19.5" customHeight="1" x14ac:dyDescent="0.3">
      <c r="A86" s="133"/>
      <c r="B86" s="125" t="s">
        <v>66</v>
      </c>
      <c r="C86" s="126"/>
      <c r="D86" s="126"/>
      <c r="E86" s="126"/>
      <c r="F86" s="126"/>
      <c r="G86" s="126"/>
      <c r="H86" s="127"/>
      <c r="I86" s="92"/>
      <c r="J86" s="3" t="str">
        <f>IF(I86&gt;=1,"100","0")</f>
        <v>0</v>
      </c>
      <c r="K86" s="16"/>
      <c r="L86" s="16"/>
      <c r="M86" s="96"/>
    </row>
    <row r="87" spans="1:13" ht="20.25" customHeight="1" x14ac:dyDescent="0.3">
      <c r="A87" s="134"/>
      <c r="B87" s="115" t="s">
        <v>67</v>
      </c>
      <c r="C87" s="116"/>
      <c r="D87" s="116"/>
      <c r="E87" s="116"/>
      <c r="F87" s="116"/>
      <c r="G87" s="116"/>
      <c r="H87" s="117"/>
      <c r="I87" s="90"/>
      <c r="J87" s="3" t="str">
        <f>IF(I87&gt;=1,"70","0")</f>
        <v>0</v>
      </c>
      <c r="K87" s="16"/>
      <c r="L87" s="16"/>
      <c r="M87" s="96"/>
    </row>
    <row r="88" spans="1:13" ht="14.4" x14ac:dyDescent="0.3">
      <c r="A88" s="134"/>
      <c r="B88" s="115" t="s">
        <v>68</v>
      </c>
      <c r="C88" s="116"/>
      <c r="D88" s="116"/>
      <c r="E88" s="116"/>
      <c r="F88" s="116"/>
      <c r="G88" s="116"/>
      <c r="H88" s="117"/>
      <c r="I88" s="90"/>
      <c r="J88" s="3" t="str">
        <f>IF(I88&gt;=1,"40","0")</f>
        <v>0</v>
      </c>
      <c r="K88" s="16"/>
      <c r="L88" s="16"/>
      <c r="M88" s="96"/>
    </row>
    <row r="89" spans="1:13" ht="15" thickBot="1" x14ac:dyDescent="0.35">
      <c r="A89" s="135"/>
      <c r="B89" s="136"/>
      <c r="C89" s="137"/>
      <c r="D89" s="137"/>
      <c r="E89" s="137"/>
      <c r="F89" s="137"/>
      <c r="G89" s="137"/>
      <c r="H89" s="138"/>
      <c r="I89" s="33" t="s">
        <v>22</v>
      </c>
      <c r="J89" s="27">
        <f>J88+J87+J86</f>
        <v>0</v>
      </c>
      <c r="K89" s="25"/>
      <c r="L89" s="25"/>
      <c r="M89" s="97"/>
    </row>
    <row r="90" spans="1:13" ht="14.4" thickBot="1" x14ac:dyDescent="0.35">
      <c r="A90" s="18"/>
      <c r="B90" s="16"/>
      <c r="C90" s="16"/>
      <c r="D90" s="16"/>
      <c r="E90" s="16"/>
      <c r="F90" s="16"/>
      <c r="G90" s="16"/>
      <c r="H90" s="16"/>
      <c r="I90" s="85"/>
      <c r="J90" s="16"/>
      <c r="K90" s="16"/>
      <c r="L90" s="16"/>
      <c r="M90" s="17"/>
    </row>
    <row r="91" spans="1:13" ht="30.75" customHeight="1" thickBot="1" x14ac:dyDescent="0.35">
      <c r="A91" s="122" t="s">
        <v>73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4"/>
    </row>
    <row r="92" spans="1:13" ht="14.4" thickBot="1" x14ac:dyDescent="0.35">
      <c r="A92" s="18"/>
      <c r="B92" s="16"/>
      <c r="C92" s="16"/>
      <c r="D92" s="16"/>
      <c r="E92" s="16"/>
      <c r="F92" s="16"/>
      <c r="G92" s="16"/>
      <c r="H92" s="16"/>
      <c r="I92" s="85"/>
      <c r="J92" s="16"/>
      <c r="K92" s="16"/>
      <c r="L92" s="16"/>
      <c r="M92" s="17"/>
    </row>
    <row r="93" spans="1:13" ht="28.2" thickBot="1" x14ac:dyDescent="0.35">
      <c r="A93" s="63" t="s">
        <v>74</v>
      </c>
      <c r="B93" s="110" t="s">
        <v>78</v>
      </c>
      <c r="C93" s="111"/>
      <c r="D93" s="111"/>
      <c r="E93" s="111"/>
      <c r="F93" s="111"/>
      <c r="G93" s="111"/>
      <c r="H93" s="112"/>
      <c r="I93" s="99" t="s">
        <v>21</v>
      </c>
      <c r="J93" s="94" t="s">
        <v>12</v>
      </c>
      <c r="K93" s="61"/>
      <c r="L93" s="61"/>
      <c r="M93" s="62"/>
    </row>
    <row r="94" spans="1:13" ht="14.4" x14ac:dyDescent="0.3">
      <c r="A94" s="18"/>
      <c r="B94" s="113" t="s">
        <v>66</v>
      </c>
      <c r="C94" s="114"/>
      <c r="D94" s="114"/>
      <c r="E94" s="114"/>
      <c r="F94" s="114"/>
      <c r="G94" s="114"/>
      <c r="H94" s="114"/>
      <c r="I94" s="90"/>
      <c r="J94" s="3" t="str">
        <f>IF(I94&gt;=1,"100","0")</f>
        <v>0</v>
      </c>
      <c r="K94" s="16"/>
      <c r="L94" s="16"/>
      <c r="M94" s="17"/>
    </row>
    <row r="95" spans="1:13" ht="14.4" x14ac:dyDescent="0.3">
      <c r="A95" s="18"/>
      <c r="B95" s="115" t="s">
        <v>67</v>
      </c>
      <c r="C95" s="116"/>
      <c r="D95" s="116"/>
      <c r="E95" s="116"/>
      <c r="F95" s="116"/>
      <c r="G95" s="116"/>
      <c r="H95" s="117"/>
      <c r="I95" s="90"/>
      <c r="J95" s="3" t="str">
        <f>IF(I95&gt;=1,"70","0")</f>
        <v>0</v>
      </c>
      <c r="K95" s="16"/>
      <c r="L95" s="16"/>
      <c r="M95" s="17"/>
    </row>
    <row r="96" spans="1:13" ht="14.4" x14ac:dyDescent="0.3">
      <c r="A96" s="16"/>
      <c r="B96" s="115" t="s">
        <v>68</v>
      </c>
      <c r="C96" s="116"/>
      <c r="D96" s="116"/>
      <c r="E96" s="116"/>
      <c r="F96" s="116"/>
      <c r="G96" s="116"/>
      <c r="H96" s="117"/>
      <c r="I96" s="90"/>
      <c r="J96" s="3" t="str">
        <f>IF(I96&gt;=1,"40","0")</f>
        <v>0</v>
      </c>
      <c r="K96" s="16"/>
      <c r="L96" s="16"/>
      <c r="M96" s="17"/>
    </row>
    <row r="97" spans="1:14" ht="15" thickBot="1" x14ac:dyDescent="0.35">
      <c r="A97" s="16"/>
      <c r="B97" s="118"/>
      <c r="C97" s="119"/>
      <c r="D97" s="119"/>
      <c r="E97" s="119"/>
      <c r="F97" s="119"/>
      <c r="G97" s="119"/>
      <c r="H97" s="120"/>
      <c r="I97" s="33" t="s">
        <v>22</v>
      </c>
      <c r="J97" s="27">
        <f>J96+J95+J94</f>
        <v>0</v>
      </c>
      <c r="K97" s="16"/>
      <c r="L97" s="16"/>
      <c r="M97" s="17"/>
    </row>
    <row r="98" spans="1:14" ht="14.4" thickBot="1" x14ac:dyDescent="0.35">
      <c r="A98" s="8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</row>
    <row r="99" spans="1:14" ht="14.4" thickBot="1" x14ac:dyDescent="0.35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2"/>
    </row>
    <row r="100" spans="1:14" ht="64.5" customHeight="1" x14ac:dyDescent="0.3">
      <c r="A100" s="100" t="s">
        <v>76</v>
      </c>
      <c r="B100" s="121" t="s">
        <v>77</v>
      </c>
      <c r="C100" s="121"/>
      <c r="D100" s="121"/>
      <c r="E100" s="121"/>
      <c r="F100" s="121"/>
      <c r="G100" s="121"/>
      <c r="H100" s="121"/>
      <c r="I100" s="51" t="s">
        <v>75</v>
      </c>
      <c r="J100" s="52" t="s">
        <v>12</v>
      </c>
      <c r="K100" s="16"/>
      <c r="L100" s="16"/>
      <c r="M100" s="17"/>
    </row>
    <row r="101" spans="1:14" x14ac:dyDescent="0.3">
      <c r="A101" s="18"/>
      <c r="B101" s="105" t="s">
        <v>20</v>
      </c>
      <c r="C101" s="105"/>
      <c r="D101" s="105"/>
      <c r="E101" s="105"/>
      <c r="F101" s="105"/>
      <c r="G101" s="105"/>
      <c r="H101" s="105"/>
      <c r="I101" s="40"/>
      <c r="J101" s="3">
        <f>I101*100</f>
        <v>0</v>
      </c>
      <c r="K101" s="16"/>
      <c r="L101" s="16"/>
      <c r="M101" s="96"/>
    </row>
    <row r="102" spans="1:14" ht="33" customHeight="1" x14ac:dyDescent="0.3">
      <c r="A102" s="18"/>
      <c r="B102" s="105" t="s">
        <v>29</v>
      </c>
      <c r="C102" s="105"/>
      <c r="D102" s="105"/>
      <c r="E102" s="105"/>
      <c r="F102" s="105"/>
      <c r="G102" s="105"/>
      <c r="H102" s="105"/>
      <c r="I102" s="40"/>
      <c r="J102" s="3">
        <f>I102*70</f>
        <v>0</v>
      </c>
      <c r="K102" s="16"/>
      <c r="L102" s="16"/>
      <c r="M102" s="17"/>
    </row>
    <row r="103" spans="1:14" ht="37.5" customHeight="1" thickBot="1" x14ac:dyDescent="0.35">
      <c r="A103" s="18"/>
      <c r="B103" s="106" t="s">
        <v>32</v>
      </c>
      <c r="C103" s="106"/>
      <c r="D103" s="106"/>
      <c r="E103" s="106"/>
      <c r="F103" s="106"/>
      <c r="G103" s="106"/>
      <c r="H103" s="106"/>
      <c r="I103" s="98"/>
      <c r="J103" s="58">
        <f>I103*40</f>
        <v>0</v>
      </c>
      <c r="K103" s="16"/>
      <c r="L103" s="16"/>
      <c r="M103" s="17"/>
    </row>
    <row r="104" spans="1:14" ht="15" thickBot="1" x14ac:dyDescent="0.35">
      <c r="A104" s="60"/>
      <c r="B104" s="107"/>
      <c r="C104" s="108"/>
      <c r="D104" s="108"/>
      <c r="E104" s="108"/>
      <c r="F104" s="108"/>
      <c r="G104" s="108"/>
      <c r="H104" s="109"/>
      <c r="I104" s="95" t="s">
        <v>22</v>
      </c>
      <c r="J104" s="94">
        <f>SUM(J101:J103)</f>
        <v>0</v>
      </c>
      <c r="K104" s="61"/>
      <c r="L104" s="61"/>
      <c r="M104" s="62"/>
    </row>
    <row r="105" spans="1:14" x14ac:dyDescent="0.3">
      <c r="A105" s="8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3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3">
      <c r="A107" s="18"/>
      <c r="B107" s="16"/>
      <c r="C107" s="16"/>
      <c r="D107" s="16"/>
      <c r="E107" s="16"/>
      <c r="F107" s="16"/>
      <c r="G107" s="16"/>
      <c r="H107" s="16"/>
      <c r="I107" s="85"/>
      <c r="J107" s="16"/>
      <c r="K107" s="16"/>
      <c r="L107" s="16"/>
      <c r="M107" s="16"/>
      <c r="N107" s="16"/>
    </row>
    <row r="108" spans="1:14" x14ac:dyDescent="0.3">
      <c r="A108" s="18"/>
      <c r="K108" s="16"/>
      <c r="L108" s="16"/>
      <c r="M108" s="16"/>
      <c r="N108" s="16"/>
    </row>
    <row r="109" spans="1:14" x14ac:dyDescent="0.3">
      <c r="A109" s="18"/>
      <c r="K109" s="16"/>
      <c r="L109" s="16"/>
      <c r="M109" s="16"/>
    </row>
    <row r="110" spans="1:14" x14ac:dyDescent="0.3">
      <c r="A110" s="18"/>
      <c r="K110" s="16"/>
    </row>
    <row r="111" spans="1:14" x14ac:dyDescent="0.3">
      <c r="A111" s="18"/>
      <c r="K111" s="16"/>
    </row>
    <row r="112" spans="1:14" x14ac:dyDescent="0.3">
      <c r="A112" s="16"/>
      <c r="K112" s="16"/>
    </row>
    <row r="113" spans="11:11" x14ac:dyDescent="0.3">
      <c r="K113" s="16"/>
    </row>
  </sheetData>
  <mergeCells count="52">
    <mergeCell ref="A5:C5"/>
    <mergeCell ref="A1:H1"/>
    <mergeCell ref="J1:K2"/>
    <mergeCell ref="L1:L2"/>
    <mergeCell ref="A2:C2"/>
    <mergeCell ref="A4:J4"/>
    <mergeCell ref="B50:H50"/>
    <mergeCell ref="A7:J7"/>
    <mergeCell ref="A8:C8"/>
    <mergeCell ref="A10:M10"/>
    <mergeCell ref="B16:H16"/>
    <mergeCell ref="B23:H23"/>
    <mergeCell ref="B30:H30"/>
    <mergeCell ref="B37:H37"/>
    <mergeCell ref="B44:H44"/>
    <mergeCell ref="B47:H47"/>
    <mergeCell ref="B48:H48"/>
    <mergeCell ref="B49:H49"/>
    <mergeCell ref="B78:H78"/>
    <mergeCell ref="B54:H54"/>
    <mergeCell ref="A56:M56"/>
    <mergeCell ref="B58:H59"/>
    <mergeCell ref="B62:H64"/>
    <mergeCell ref="A66:M66"/>
    <mergeCell ref="B68:H69"/>
    <mergeCell ref="B71:H71"/>
    <mergeCell ref="B72:H72"/>
    <mergeCell ref="B73:H73"/>
    <mergeCell ref="B74:H74"/>
    <mergeCell ref="B75:H75"/>
    <mergeCell ref="A91:M91"/>
    <mergeCell ref="B79:H79"/>
    <mergeCell ref="B80:H80"/>
    <mergeCell ref="B81:H81"/>
    <mergeCell ref="B82:H82"/>
    <mergeCell ref="B83:H83"/>
    <mergeCell ref="B85:H85"/>
    <mergeCell ref="A86:A89"/>
    <mergeCell ref="B86:H86"/>
    <mergeCell ref="B87:H87"/>
    <mergeCell ref="B88:H88"/>
    <mergeCell ref="B89:H89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B97:H97"/>
    <mergeCell ref="B100:H100"/>
  </mergeCells>
  <conditionalFormatting sqref="L1:L2">
    <cfRule type="expression" dxfId="14" priority="4">
      <formula>$L$1&gt;=1000</formula>
    </cfRule>
    <cfRule type="expression" dxfId="13" priority="5">
      <formula>$L$1&lt;1000</formula>
    </cfRule>
  </conditionalFormatting>
  <conditionalFormatting sqref="E5">
    <cfRule type="expression" dxfId="12" priority="3">
      <formula>E5="да"</formula>
    </cfRule>
  </conditionalFormatting>
  <conditionalFormatting sqref="E8">
    <cfRule type="expression" dxfId="11" priority="2">
      <formula>E8="да"</formula>
    </cfRule>
  </conditionalFormatting>
  <conditionalFormatting sqref="E8 E5">
    <cfRule type="expression" dxfId="10" priority="1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2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4"/>
  <sheetViews>
    <sheetView topLeftCell="A22" zoomScale="110" zoomScaleNormal="110" workbookViewId="0">
      <selection activeCell="I63" sqref="I63"/>
    </sheetView>
  </sheetViews>
  <sheetFormatPr defaultColWidth="9.109375" defaultRowHeight="13.8" x14ac:dyDescent="0.3"/>
  <cols>
    <col min="1" max="1" width="9.5546875" style="1" customWidth="1"/>
    <col min="2" max="2" width="9.109375" style="1"/>
    <col min="3" max="3" width="12" style="1" customWidth="1"/>
    <col min="4" max="4" width="11.44140625" style="1" customWidth="1"/>
    <col min="5" max="8" width="9.109375" style="1"/>
    <col min="9" max="9" width="25.44140625" style="1" customWidth="1"/>
    <col min="10" max="10" width="17.109375" style="1" customWidth="1"/>
    <col min="11" max="11" width="29.44140625" style="1" customWidth="1"/>
    <col min="12" max="12" width="17.6640625" style="1" customWidth="1"/>
    <col min="13" max="13" width="31.5546875" style="1" customWidth="1"/>
    <col min="14" max="14" width="12.109375" style="1" customWidth="1"/>
    <col min="15" max="15" width="12.33203125" style="1" customWidth="1"/>
    <col min="16" max="16" width="53.33203125" style="1" customWidth="1"/>
    <col min="17" max="17" width="14.5546875" style="1" customWidth="1"/>
    <col min="18" max="18" width="14.6640625" style="1" customWidth="1"/>
    <col min="19" max="16384" width="9.109375" style="1"/>
  </cols>
  <sheetData>
    <row r="1" spans="1:16" ht="16.5" customHeight="1" x14ac:dyDescent="0.3">
      <c r="A1" s="159" t="s">
        <v>0</v>
      </c>
      <c r="B1" s="159"/>
      <c r="C1" s="159"/>
      <c r="D1" s="159"/>
      <c r="E1" s="159"/>
      <c r="F1" s="159"/>
      <c r="G1" s="159"/>
      <c r="H1" s="159"/>
      <c r="J1" s="160"/>
      <c r="K1" s="161"/>
      <c r="L1" s="169">
        <f>IF(AND(E8="да"),L17+M24+M31+M38+J45+J51+J55+J59+J64+J69+J76+J83+J89+J95,"нет")</f>
        <v>0</v>
      </c>
      <c r="M1" s="45" t="s">
        <v>35</v>
      </c>
      <c r="N1" s="46"/>
      <c r="O1" s="45" t="s">
        <v>36</v>
      </c>
      <c r="P1" s="5"/>
    </row>
    <row r="2" spans="1:16" ht="58.5" customHeight="1" thickBot="1" x14ac:dyDescent="0.35">
      <c r="A2" s="113" t="s">
        <v>1</v>
      </c>
      <c r="B2" s="113"/>
      <c r="C2" s="113"/>
      <c r="D2" s="6" t="str">
        <f>IF(N1="","",N1-4*365)</f>
        <v/>
      </c>
      <c r="J2" s="162"/>
      <c r="K2" s="163"/>
      <c r="L2" s="170"/>
      <c r="M2" s="2"/>
      <c r="N2" s="5"/>
    </row>
    <row r="3" spans="1:16" ht="27.75" customHeight="1" x14ac:dyDescent="0.3">
      <c r="A3" s="2"/>
      <c r="B3" s="2"/>
      <c r="C3" s="2"/>
      <c r="D3" s="5"/>
      <c r="M3" s="2"/>
      <c r="N3" s="5"/>
    </row>
    <row r="4" spans="1:16" ht="18" customHeight="1" x14ac:dyDescent="0.3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6" ht="16.5" customHeight="1" x14ac:dyDescent="0.3">
      <c r="A5" s="113"/>
      <c r="B5" s="113"/>
      <c r="C5" s="113"/>
      <c r="D5" s="104"/>
      <c r="E5" s="8"/>
    </row>
    <row r="6" spans="1:16" ht="17.25" customHeight="1" thickBot="1" x14ac:dyDescent="0.35"/>
    <row r="7" spans="1:16" ht="14.25" customHeight="1" thickBot="1" x14ac:dyDescent="0.35">
      <c r="A7" s="122" t="s">
        <v>83</v>
      </c>
      <c r="B7" s="166"/>
      <c r="C7" s="166"/>
      <c r="D7" s="166"/>
      <c r="E7" s="166"/>
      <c r="F7" s="166"/>
      <c r="G7" s="166"/>
      <c r="H7" s="166"/>
      <c r="I7" s="166"/>
      <c r="J7" s="166"/>
      <c r="K7" s="167"/>
      <c r="L7" s="167"/>
      <c r="M7" s="168"/>
    </row>
    <row r="8" spans="1:16" ht="36.75" customHeight="1" x14ac:dyDescent="0.3">
      <c r="A8" s="155" t="s">
        <v>2</v>
      </c>
      <c r="B8" s="155"/>
      <c r="C8" s="155"/>
      <c r="D8" s="7">
        <v>44065</v>
      </c>
      <c r="E8" s="8" t="s">
        <v>87</v>
      </c>
    </row>
    <row r="9" spans="1:16" ht="30" customHeight="1" thickBot="1" x14ac:dyDescent="0.35"/>
    <row r="10" spans="1:16" ht="33" customHeight="1" thickBot="1" x14ac:dyDescent="0.35">
      <c r="A10" s="110" t="s">
        <v>52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6" x14ac:dyDescent="0.3">
      <c r="A11" s="57" t="s">
        <v>43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3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3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3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3">
      <c r="A15" s="18"/>
      <c r="B15" s="19"/>
      <c r="C15" s="16"/>
      <c r="D15" s="16"/>
      <c r="E15" s="16"/>
      <c r="F15" s="16"/>
      <c r="G15" s="16"/>
      <c r="H15" s="16"/>
      <c r="I15" s="4" t="s">
        <v>9</v>
      </c>
      <c r="J15" s="4" t="s">
        <v>10</v>
      </c>
      <c r="K15" s="20" t="s">
        <v>11</v>
      </c>
      <c r="L15" s="4" t="s">
        <v>12</v>
      </c>
      <c r="M15" s="17"/>
    </row>
    <row r="16" spans="1:16" ht="33" customHeight="1" x14ac:dyDescent="0.3">
      <c r="A16" s="18"/>
      <c r="B16" s="142" t="s">
        <v>38</v>
      </c>
      <c r="C16" s="105"/>
      <c r="D16" s="105"/>
      <c r="E16" s="105"/>
      <c r="F16" s="105"/>
      <c r="G16" s="105"/>
      <c r="H16" s="105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4.4" thickBot="1" x14ac:dyDescent="0.35">
      <c r="A17" s="23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28"/>
    </row>
    <row r="18" spans="1:13" x14ac:dyDescent="0.3">
      <c r="A18" s="29" t="s">
        <v>44</v>
      </c>
      <c r="B18" s="30" t="s">
        <v>6</v>
      </c>
      <c r="C18" s="8" t="s">
        <v>7</v>
      </c>
      <c r="D18" s="8" t="s">
        <v>8</v>
      </c>
      <c r="E18" s="8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3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3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3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06.8" x14ac:dyDescent="0.3">
      <c r="A22" s="18"/>
      <c r="B22" s="19"/>
      <c r="C22" s="16"/>
      <c r="D22" s="16"/>
      <c r="E22" s="16"/>
      <c r="F22" s="16"/>
      <c r="G22" s="16"/>
      <c r="H22" s="16"/>
      <c r="I22" s="4" t="s">
        <v>9</v>
      </c>
      <c r="J22" s="4" t="s">
        <v>10</v>
      </c>
      <c r="K22" s="4" t="s">
        <v>11</v>
      </c>
      <c r="L22" s="4" t="s">
        <v>33</v>
      </c>
      <c r="M22" s="31" t="s">
        <v>12</v>
      </c>
    </row>
    <row r="23" spans="1:13" ht="44.25" customHeight="1" x14ac:dyDescent="0.3">
      <c r="A23" s="18"/>
      <c r="B23" s="142" t="s">
        <v>39</v>
      </c>
      <c r="C23" s="105"/>
      <c r="D23" s="105"/>
      <c r="E23" s="105"/>
      <c r="F23" s="105"/>
      <c r="G23" s="105"/>
      <c r="H23" s="105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4.4" thickBot="1" x14ac:dyDescent="0.35">
      <c r="A24" s="2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3">
      <c r="A25" s="9" t="s">
        <v>45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13"/>
    </row>
    <row r="26" spans="1:13" x14ac:dyDescent="0.3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3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3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80.400000000000006" x14ac:dyDescent="0.3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" t="s">
        <v>9</v>
      </c>
      <c r="J29" s="4" t="s">
        <v>10</v>
      </c>
      <c r="K29" s="4" t="s">
        <v>25</v>
      </c>
      <c r="L29" s="4" t="s">
        <v>34</v>
      </c>
      <c r="M29" s="31" t="s">
        <v>12</v>
      </c>
    </row>
    <row r="30" spans="1:13" ht="49.5" customHeight="1" x14ac:dyDescent="0.3">
      <c r="A30" s="18"/>
      <c r="B30" s="156" t="s">
        <v>40</v>
      </c>
      <c r="C30" s="157"/>
      <c r="D30" s="157"/>
      <c r="E30" s="157"/>
      <c r="F30" s="157"/>
      <c r="G30" s="157"/>
      <c r="H30" s="158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4.4" thickBot="1" x14ac:dyDescent="0.35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3">
      <c r="A32" s="9" t="s">
        <v>46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43"/>
    </row>
    <row r="33" spans="1:16" x14ac:dyDescent="0.3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3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3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19.4" x14ac:dyDescent="0.3">
      <c r="A36" s="18"/>
      <c r="B36" s="19"/>
      <c r="C36" s="16"/>
      <c r="D36" s="16"/>
      <c r="E36" s="16"/>
      <c r="F36" s="16"/>
      <c r="G36" s="16"/>
      <c r="H36" s="16"/>
      <c r="I36" s="41" t="s">
        <v>26</v>
      </c>
      <c r="J36" s="41" t="s">
        <v>27</v>
      </c>
      <c r="K36" s="42" t="s">
        <v>25</v>
      </c>
      <c r="L36" s="41" t="s">
        <v>34</v>
      </c>
      <c r="M36" s="31" t="s">
        <v>12</v>
      </c>
    </row>
    <row r="37" spans="1:16" ht="45" customHeight="1" x14ac:dyDescent="0.3">
      <c r="A37" s="18"/>
      <c r="B37" s="142" t="s">
        <v>41</v>
      </c>
      <c r="C37" s="105"/>
      <c r="D37" s="105"/>
      <c r="E37" s="105"/>
      <c r="F37" s="105"/>
      <c r="G37" s="105"/>
      <c r="H37" s="105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4.4" thickBot="1" x14ac:dyDescent="0.35">
      <c r="A38" s="4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3">
      <c r="A39" s="29" t="s">
        <v>47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3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3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3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3">
      <c r="A43" s="18"/>
      <c r="B43" s="19"/>
      <c r="C43" s="16"/>
      <c r="D43" s="16"/>
      <c r="E43" s="16"/>
      <c r="F43" s="16"/>
      <c r="G43" s="16"/>
      <c r="H43" s="16"/>
      <c r="I43" s="4" t="s">
        <v>23</v>
      </c>
      <c r="J43" s="4" t="s">
        <v>12</v>
      </c>
      <c r="K43" s="16"/>
      <c r="L43" s="16"/>
      <c r="M43" s="17"/>
    </row>
    <row r="44" spans="1:16" ht="44.25" customHeight="1" x14ac:dyDescent="0.3">
      <c r="A44" s="18"/>
      <c r="B44" s="105" t="s">
        <v>42</v>
      </c>
      <c r="C44" s="105"/>
      <c r="D44" s="105"/>
      <c r="E44" s="105"/>
      <c r="F44" s="105"/>
      <c r="G44" s="105"/>
      <c r="H44" s="105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4.4" thickBot="1" x14ac:dyDescent="0.35">
      <c r="A45" s="23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28"/>
    </row>
    <row r="46" spans="1:16" x14ac:dyDescent="0.3">
      <c r="A46" s="9" t="s">
        <v>48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spans="1:16" ht="27.6" x14ac:dyDescent="0.3">
      <c r="A47" s="18"/>
      <c r="B47" s="142" t="s">
        <v>49</v>
      </c>
      <c r="C47" s="149"/>
      <c r="D47" s="149"/>
      <c r="E47" s="149"/>
      <c r="F47" s="149"/>
      <c r="G47" s="149"/>
      <c r="H47" s="149"/>
      <c r="I47" s="4" t="s">
        <v>16</v>
      </c>
      <c r="J47" s="4" t="s">
        <v>12</v>
      </c>
      <c r="K47" s="16" t="s">
        <v>35</v>
      </c>
      <c r="L47" s="16"/>
      <c r="M47" s="17"/>
    </row>
    <row r="48" spans="1:16" ht="38.25" customHeight="1" x14ac:dyDescent="0.3">
      <c r="A48" s="18"/>
      <c r="B48" s="105" t="s">
        <v>24</v>
      </c>
      <c r="C48" s="105"/>
      <c r="D48" s="105"/>
      <c r="E48" s="105"/>
      <c r="F48" s="105"/>
      <c r="G48" s="105"/>
      <c r="H48" s="115"/>
      <c r="I48" s="21"/>
      <c r="J48" s="3" t="str">
        <f>IF(I48=1,"200",IF(I48=2,"250",IF(I48&gt;=3,"300",IF(I48=0,"0"))))</f>
        <v>0</v>
      </c>
      <c r="K48" s="16" t="s">
        <v>37</v>
      </c>
      <c r="L48" s="16"/>
      <c r="M48" s="17"/>
      <c r="P48" s="2"/>
    </row>
    <row r="49" spans="1:15" ht="31.5" customHeight="1" x14ac:dyDescent="0.3">
      <c r="A49" s="18"/>
      <c r="B49" s="105" t="s">
        <v>17</v>
      </c>
      <c r="C49" s="105"/>
      <c r="D49" s="105"/>
      <c r="E49" s="105"/>
      <c r="F49" s="105"/>
      <c r="G49" s="105"/>
      <c r="H49" s="115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3">
      <c r="A50" s="18"/>
      <c r="B50" s="105" t="s">
        <v>85</v>
      </c>
      <c r="C50" s="105"/>
      <c r="D50" s="105"/>
      <c r="E50" s="105"/>
      <c r="F50" s="105"/>
      <c r="G50" s="105"/>
      <c r="H50" s="115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4.4" thickBot="1" x14ac:dyDescent="0.35">
      <c r="A51" s="23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28"/>
    </row>
    <row r="52" spans="1:15" x14ac:dyDescent="0.3">
      <c r="A52" s="9" t="s">
        <v>50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spans="1:15" x14ac:dyDescent="0.3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3">
      <c r="A54" s="18"/>
      <c r="B54" s="142" t="s">
        <v>84</v>
      </c>
      <c r="C54" s="105"/>
      <c r="D54" s="105"/>
      <c r="E54" s="105"/>
      <c r="F54" s="105"/>
      <c r="G54" s="105"/>
      <c r="H54" s="115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5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5" thickBot="1" x14ac:dyDescent="0.35">
      <c r="A56" s="122" t="s">
        <v>53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4"/>
    </row>
    <row r="57" spans="1:15" ht="14.4" thickBot="1" x14ac:dyDescent="0.35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3">
      <c r="A58" s="18"/>
      <c r="B58" s="143" t="s">
        <v>55</v>
      </c>
      <c r="C58" s="144"/>
      <c r="D58" s="144"/>
      <c r="E58" s="144"/>
      <c r="F58" s="144"/>
      <c r="G58" s="144"/>
      <c r="H58" s="145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5">
      <c r="A59" s="23"/>
      <c r="B59" s="146"/>
      <c r="C59" s="147"/>
      <c r="D59" s="147"/>
      <c r="E59" s="147"/>
      <c r="F59" s="147"/>
      <c r="G59" s="147"/>
      <c r="H59" s="148"/>
      <c r="I59" s="35" t="s">
        <v>22</v>
      </c>
      <c r="J59" s="58" t="str">
        <f>J58</f>
        <v>0</v>
      </c>
      <c r="K59" s="16"/>
      <c r="L59" s="16"/>
      <c r="M59" s="17"/>
    </row>
    <row r="60" spans="1:15" ht="16.2" thickBot="1" x14ac:dyDescent="0.35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28"/>
      <c r="O60" s="47"/>
    </row>
    <row r="61" spans="1:15" x14ac:dyDescent="0.3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13"/>
    </row>
    <row r="62" spans="1:15" x14ac:dyDescent="0.3">
      <c r="A62" s="18"/>
      <c r="B62" s="142" t="s">
        <v>58</v>
      </c>
      <c r="C62" s="149"/>
      <c r="D62" s="149"/>
      <c r="E62" s="149"/>
      <c r="F62" s="149"/>
      <c r="G62" s="149"/>
      <c r="H62" s="149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3">
      <c r="A63" s="18"/>
      <c r="B63" s="149"/>
      <c r="C63" s="149"/>
      <c r="D63" s="149"/>
      <c r="E63" s="149"/>
      <c r="F63" s="149"/>
      <c r="G63" s="149"/>
      <c r="H63" s="149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5">
      <c r="A64" s="18"/>
      <c r="B64" s="149"/>
      <c r="C64" s="149"/>
      <c r="D64" s="149"/>
      <c r="E64" s="149"/>
      <c r="F64" s="149"/>
      <c r="G64" s="149"/>
      <c r="H64" s="149"/>
      <c r="I64" s="35" t="s">
        <v>22</v>
      </c>
      <c r="J64" s="58" t="str">
        <f>J63</f>
        <v>0</v>
      </c>
      <c r="K64" s="16"/>
      <c r="L64" s="16"/>
      <c r="M64" s="17"/>
    </row>
    <row r="65" spans="1:18" ht="14.4" thickBot="1" x14ac:dyDescent="0.35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5">
      <c r="A66" s="150" t="s">
        <v>57</v>
      </c>
      <c r="B66" s="123"/>
      <c r="C66" s="123"/>
      <c r="D66" s="123"/>
      <c r="E66" s="123"/>
      <c r="F66" s="123"/>
      <c r="G66" s="123"/>
      <c r="H66" s="123"/>
      <c r="I66" s="151"/>
      <c r="J66" s="123"/>
      <c r="K66" s="123"/>
      <c r="L66" s="123"/>
      <c r="M66" s="124"/>
    </row>
    <row r="67" spans="1:18" ht="14.4" x14ac:dyDescent="0.3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ht="14.4" x14ac:dyDescent="0.3">
      <c r="A68" s="73"/>
      <c r="B68" s="149" t="s">
        <v>60</v>
      </c>
      <c r="C68" s="149"/>
      <c r="D68" s="149"/>
      <c r="E68" s="149"/>
      <c r="F68" s="149"/>
      <c r="G68" s="149"/>
      <c r="H68" s="149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5">
      <c r="A69" s="77"/>
      <c r="B69" s="152"/>
      <c r="C69" s="152"/>
      <c r="D69" s="152"/>
      <c r="E69" s="152"/>
      <c r="F69" s="152"/>
      <c r="G69" s="152"/>
      <c r="H69" s="152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5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3">
      <c r="A71" s="87" t="s">
        <v>63</v>
      </c>
      <c r="B71" s="153" t="s">
        <v>64</v>
      </c>
      <c r="C71" s="121"/>
      <c r="D71" s="121"/>
      <c r="E71" s="121"/>
      <c r="F71" s="121"/>
      <c r="G71" s="121"/>
      <c r="H71" s="154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3">
      <c r="A72" s="18"/>
      <c r="B72" s="113" t="s">
        <v>20</v>
      </c>
      <c r="C72" s="113"/>
      <c r="D72" s="113"/>
      <c r="E72" s="113"/>
      <c r="F72" s="113"/>
      <c r="G72" s="113"/>
      <c r="H72" s="125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3">
      <c r="A73" s="18"/>
      <c r="B73" s="105" t="s">
        <v>29</v>
      </c>
      <c r="C73" s="105"/>
      <c r="D73" s="105"/>
      <c r="E73" s="105"/>
      <c r="F73" s="105"/>
      <c r="G73" s="105"/>
      <c r="H73" s="115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3">
      <c r="A74" s="18"/>
      <c r="B74" s="105" t="s">
        <v>30</v>
      </c>
      <c r="C74" s="105"/>
      <c r="D74" s="105"/>
      <c r="E74" s="105"/>
      <c r="F74" s="105"/>
      <c r="G74" s="105"/>
      <c r="H74" s="115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3">
      <c r="A75" s="18"/>
      <c r="B75" s="105" t="s">
        <v>31</v>
      </c>
      <c r="C75" s="105"/>
      <c r="D75" s="105"/>
      <c r="E75" s="105"/>
      <c r="F75" s="105"/>
      <c r="G75" s="105"/>
      <c r="H75" s="115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4.4" thickBot="1" x14ac:dyDescent="0.35">
      <c r="A76" s="23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5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5">
      <c r="A78" s="63" t="s">
        <v>65</v>
      </c>
      <c r="B78" s="139" t="s">
        <v>70</v>
      </c>
      <c r="C78" s="140"/>
      <c r="D78" s="140"/>
      <c r="E78" s="140"/>
      <c r="F78" s="140"/>
      <c r="G78" s="140"/>
      <c r="H78" s="141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3">
      <c r="A79" s="18"/>
      <c r="B79" s="125" t="s">
        <v>66</v>
      </c>
      <c r="C79" s="126"/>
      <c r="D79" s="126"/>
      <c r="E79" s="126"/>
      <c r="F79" s="126"/>
      <c r="G79" s="126"/>
      <c r="H79" s="127"/>
      <c r="I79" s="92">
        <v>0</v>
      </c>
      <c r="J79" s="3" t="str">
        <f>IF(I79&gt;=1,"100","0")</f>
        <v>0</v>
      </c>
      <c r="K79" s="16"/>
      <c r="L79" s="16"/>
      <c r="M79" s="17"/>
    </row>
    <row r="80" spans="1:18" ht="14.4" x14ac:dyDescent="0.3">
      <c r="A80" s="18"/>
      <c r="B80" s="115" t="s">
        <v>67</v>
      </c>
      <c r="C80" s="116"/>
      <c r="D80" s="116"/>
      <c r="E80" s="116"/>
      <c r="F80" s="116"/>
      <c r="G80" s="116"/>
      <c r="H80" s="117"/>
      <c r="I80" s="90">
        <v>0</v>
      </c>
      <c r="J80" s="3" t="str">
        <f>IF(I80&gt;=1,"80","0")</f>
        <v>0</v>
      </c>
      <c r="K80" s="16"/>
      <c r="L80" s="16"/>
      <c r="M80" s="17"/>
    </row>
    <row r="81" spans="1:14" ht="14.4" x14ac:dyDescent="0.3">
      <c r="A81" s="18"/>
      <c r="B81" s="115" t="s">
        <v>68</v>
      </c>
      <c r="C81" s="116"/>
      <c r="D81" s="116"/>
      <c r="E81" s="116"/>
      <c r="F81" s="116"/>
      <c r="G81" s="116"/>
      <c r="H81" s="117"/>
      <c r="I81" s="90">
        <v>0</v>
      </c>
      <c r="J81" s="3" t="str">
        <f>IF(I81&gt;=1,"60","0")</f>
        <v>0</v>
      </c>
      <c r="K81" s="16"/>
      <c r="L81" s="16"/>
      <c r="M81" s="17"/>
    </row>
    <row r="82" spans="1:14" ht="14.4" x14ac:dyDescent="0.3">
      <c r="A82" s="18"/>
      <c r="B82" s="115" t="s">
        <v>69</v>
      </c>
      <c r="C82" s="116"/>
      <c r="D82" s="116"/>
      <c r="E82" s="116"/>
      <c r="F82" s="116"/>
      <c r="G82" s="116"/>
      <c r="H82" s="117"/>
      <c r="I82" s="90">
        <v>0</v>
      </c>
      <c r="J82" s="3" t="str">
        <f>IF(I82&gt;=1,"40","0")</f>
        <v>0</v>
      </c>
      <c r="K82" s="16"/>
      <c r="L82" s="16"/>
      <c r="M82" s="17"/>
    </row>
    <row r="83" spans="1:14" ht="18" customHeight="1" thickBot="1" x14ac:dyDescent="0.35">
      <c r="A83" s="55"/>
      <c r="B83" s="128"/>
      <c r="C83" s="129"/>
      <c r="D83" s="129"/>
      <c r="E83" s="129"/>
      <c r="F83" s="129"/>
      <c r="G83" s="129"/>
      <c r="H83" s="130"/>
      <c r="I83" s="33" t="s">
        <v>22</v>
      </c>
      <c r="J83" s="27">
        <f>J82+J81+J80+J79</f>
        <v>0</v>
      </c>
      <c r="K83" s="25"/>
      <c r="L83" s="25"/>
      <c r="M83" s="56"/>
    </row>
    <row r="84" spans="1:14" ht="30" customHeight="1" thickBot="1" x14ac:dyDescent="0.35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4" ht="44.25" customHeight="1" thickBot="1" x14ac:dyDescent="0.35">
      <c r="A85" s="63" t="s">
        <v>71</v>
      </c>
      <c r="B85" s="131" t="s">
        <v>72</v>
      </c>
      <c r="C85" s="132"/>
      <c r="D85" s="132"/>
      <c r="E85" s="132"/>
      <c r="F85" s="132"/>
      <c r="G85" s="132"/>
      <c r="H85" s="132"/>
      <c r="I85" s="93" t="s">
        <v>21</v>
      </c>
      <c r="J85" s="94" t="s">
        <v>12</v>
      </c>
      <c r="K85" s="61"/>
      <c r="L85" s="61"/>
      <c r="M85" s="62"/>
    </row>
    <row r="86" spans="1:14" ht="19.5" customHeight="1" x14ac:dyDescent="0.3">
      <c r="A86" s="133"/>
      <c r="B86" s="125" t="s">
        <v>66</v>
      </c>
      <c r="C86" s="126"/>
      <c r="D86" s="126"/>
      <c r="E86" s="126"/>
      <c r="F86" s="126"/>
      <c r="G86" s="126"/>
      <c r="H86" s="127"/>
      <c r="I86" s="92">
        <v>0</v>
      </c>
      <c r="J86" s="102">
        <f>I86*100</f>
        <v>0</v>
      </c>
      <c r="K86" s="16"/>
      <c r="L86" s="16"/>
      <c r="M86" s="96"/>
    </row>
    <row r="87" spans="1:14" ht="20.25" customHeight="1" x14ac:dyDescent="0.3">
      <c r="A87" s="134"/>
      <c r="B87" s="115" t="s">
        <v>67</v>
      </c>
      <c r="C87" s="116"/>
      <c r="D87" s="116"/>
      <c r="E87" s="116"/>
      <c r="F87" s="116"/>
      <c r="G87" s="116"/>
      <c r="H87" s="117"/>
      <c r="I87" s="90"/>
      <c r="J87" s="102">
        <f>I87*70</f>
        <v>0</v>
      </c>
      <c r="K87" s="16"/>
      <c r="L87" s="16"/>
      <c r="M87" s="96"/>
    </row>
    <row r="88" spans="1:14" ht="14.4" x14ac:dyDescent="0.3">
      <c r="A88" s="134"/>
      <c r="B88" s="115" t="s">
        <v>68</v>
      </c>
      <c r="C88" s="116"/>
      <c r="D88" s="116"/>
      <c r="E88" s="116"/>
      <c r="F88" s="116"/>
      <c r="G88" s="116"/>
      <c r="H88" s="117"/>
      <c r="I88" s="90"/>
      <c r="J88" s="102">
        <f>I88*40</f>
        <v>0</v>
      </c>
      <c r="K88" s="16"/>
      <c r="L88" s="16"/>
      <c r="M88" s="96"/>
    </row>
    <row r="89" spans="1:14" ht="15" thickBot="1" x14ac:dyDescent="0.35">
      <c r="A89" s="135"/>
      <c r="B89" s="136"/>
      <c r="C89" s="137"/>
      <c r="D89" s="137"/>
      <c r="E89" s="137"/>
      <c r="F89" s="137"/>
      <c r="G89" s="137"/>
      <c r="H89" s="138"/>
      <c r="I89" s="33" t="s">
        <v>22</v>
      </c>
      <c r="J89" s="103">
        <f>SUM(J86:J88)</f>
        <v>0</v>
      </c>
      <c r="K89" s="25"/>
      <c r="L89" s="25"/>
      <c r="M89" s="97"/>
    </row>
    <row r="90" spans="1:14" ht="14.4" thickBot="1" x14ac:dyDescent="0.35">
      <c r="A90" s="60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2"/>
    </row>
    <row r="91" spans="1:14" ht="64.5" customHeight="1" x14ac:dyDescent="0.3">
      <c r="A91" s="101" t="s">
        <v>82</v>
      </c>
      <c r="B91" s="121" t="s">
        <v>81</v>
      </c>
      <c r="C91" s="121"/>
      <c r="D91" s="121"/>
      <c r="E91" s="121"/>
      <c r="F91" s="121"/>
      <c r="G91" s="121"/>
      <c r="H91" s="121"/>
      <c r="I91" s="51" t="s">
        <v>75</v>
      </c>
      <c r="J91" s="52" t="s">
        <v>12</v>
      </c>
      <c r="K91" s="16"/>
      <c r="L91" s="16"/>
      <c r="M91" s="17"/>
    </row>
    <row r="92" spans="1:14" x14ac:dyDescent="0.3">
      <c r="A92" s="18"/>
      <c r="B92" s="105" t="s">
        <v>20</v>
      </c>
      <c r="C92" s="105"/>
      <c r="D92" s="105"/>
      <c r="E92" s="105"/>
      <c r="F92" s="105"/>
      <c r="G92" s="105"/>
      <c r="H92" s="105"/>
      <c r="I92" s="40"/>
      <c r="J92" s="3">
        <f>I92*100</f>
        <v>0</v>
      </c>
      <c r="K92" s="16"/>
      <c r="L92" s="16"/>
      <c r="M92" s="96"/>
    </row>
    <row r="93" spans="1:14" ht="33" customHeight="1" x14ac:dyDescent="0.3">
      <c r="A93" s="18"/>
      <c r="B93" s="105" t="s">
        <v>29</v>
      </c>
      <c r="C93" s="105"/>
      <c r="D93" s="105"/>
      <c r="E93" s="105"/>
      <c r="F93" s="105"/>
      <c r="G93" s="105"/>
      <c r="H93" s="105"/>
      <c r="I93" s="40"/>
      <c r="J93" s="3">
        <f>I93*70</f>
        <v>0</v>
      </c>
      <c r="K93" s="16"/>
      <c r="L93" s="16"/>
      <c r="M93" s="17"/>
    </row>
    <row r="94" spans="1:14" ht="37.5" customHeight="1" thickBot="1" x14ac:dyDescent="0.35">
      <c r="A94" s="18"/>
      <c r="B94" s="106" t="s">
        <v>32</v>
      </c>
      <c r="C94" s="106"/>
      <c r="D94" s="106"/>
      <c r="E94" s="106"/>
      <c r="F94" s="106"/>
      <c r="G94" s="106"/>
      <c r="H94" s="106"/>
      <c r="I94" s="98"/>
      <c r="J94" s="58">
        <f>I94*40</f>
        <v>0</v>
      </c>
      <c r="K94" s="16"/>
      <c r="L94" s="16"/>
      <c r="M94" s="17"/>
    </row>
    <row r="95" spans="1:14" ht="15" thickBot="1" x14ac:dyDescent="0.35">
      <c r="A95" s="60"/>
      <c r="B95" s="107"/>
      <c r="C95" s="108"/>
      <c r="D95" s="108"/>
      <c r="E95" s="108"/>
      <c r="F95" s="108"/>
      <c r="G95" s="108"/>
      <c r="H95" s="109"/>
      <c r="I95" s="95" t="s">
        <v>22</v>
      </c>
      <c r="J95" s="94">
        <f>SUM(J92:J94)</f>
        <v>0</v>
      </c>
      <c r="K95" s="61"/>
      <c r="L95" s="61"/>
      <c r="M95" s="62"/>
    </row>
    <row r="96" spans="1:14" x14ac:dyDescent="0.3">
      <c r="A96" s="8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3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3">
      <c r="A98" s="18"/>
      <c r="B98" s="16"/>
      <c r="C98" s="16"/>
      <c r="D98" s="16"/>
      <c r="E98" s="16"/>
      <c r="F98" s="16"/>
      <c r="G98" s="16"/>
      <c r="H98" s="16"/>
      <c r="I98" s="85"/>
      <c r="J98" s="16"/>
      <c r="K98" s="16"/>
      <c r="L98" s="16"/>
      <c r="M98" s="16"/>
      <c r="N98" s="16"/>
    </row>
    <row r="99" spans="1:14" x14ac:dyDescent="0.3">
      <c r="A99" s="18"/>
      <c r="K99" s="16"/>
      <c r="L99" s="16"/>
      <c r="M99" s="16"/>
      <c r="N99" s="16"/>
    </row>
    <row r="100" spans="1:14" x14ac:dyDescent="0.3">
      <c r="A100" s="18"/>
      <c r="K100" s="16"/>
      <c r="L100" s="16"/>
      <c r="M100" s="16"/>
    </row>
    <row r="101" spans="1:14" x14ac:dyDescent="0.3">
      <c r="A101" s="18"/>
      <c r="K101" s="16"/>
    </row>
    <row r="102" spans="1:14" x14ac:dyDescent="0.3">
      <c r="A102" s="18"/>
      <c r="K102" s="16"/>
    </row>
    <row r="103" spans="1:14" x14ac:dyDescent="0.3">
      <c r="A103" s="16"/>
      <c r="K103" s="16"/>
    </row>
    <row r="104" spans="1:14" x14ac:dyDescent="0.3">
      <c r="K104" s="16"/>
    </row>
  </sheetData>
  <mergeCells count="46">
    <mergeCell ref="B83:H83"/>
    <mergeCell ref="B85:H85"/>
    <mergeCell ref="B47:H47"/>
    <mergeCell ref="A10:M10"/>
    <mergeCell ref="L1:L2"/>
    <mergeCell ref="B74:H74"/>
    <mergeCell ref="B50:H50"/>
    <mergeCell ref="B54:H54"/>
    <mergeCell ref="A56:M56"/>
    <mergeCell ref="B58:H59"/>
    <mergeCell ref="A66:M66"/>
    <mergeCell ref="B62:H64"/>
    <mergeCell ref="B68:H69"/>
    <mergeCell ref="B49:H49"/>
    <mergeCell ref="J1:K2"/>
    <mergeCell ref="A4:J4"/>
    <mergeCell ref="B37:H37"/>
    <mergeCell ref="B44:H44"/>
    <mergeCell ref="B48:H48"/>
    <mergeCell ref="A7:M7"/>
    <mergeCell ref="A1:H1"/>
    <mergeCell ref="A2:C2"/>
    <mergeCell ref="A5:C5"/>
    <mergeCell ref="A8:C8"/>
    <mergeCell ref="B16:H16"/>
    <mergeCell ref="B23:H23"/>
    <mergeCell ref="B30:H30"/>
    <mergeCell ref="B82:H82"/>
    <mergeCell ref="B75:H75"/>
    <mergeCell ref="B72:H72"/>
    <mergeCell ref="B71:H71"/>
    <mergeCell ref="B73:H73"/>
    <mergeCell ref="B78:H78"/>
    <mergeCell ref="B79:H79"/>
    <mergeCell ref="B80:H80"/>
    <mergeCell ref="B81:H81"/>
    <mergeCell ref="B95:H95"/>
    <mergeCell ref="B92:H92"/>
    <mergeCell ref="B93:H93"/>
    <mergeCell ref="B94:H94"/>
    <mergeCell ref="A86:A89"/>
    <mergeCell ref="B86:H86"/>
    <mergeCell ref="B87:H87"/>
    <mergeCell ref="B88:H88"/>
    <mergeCell ref="B89:H89"/>
    <mergeCell ref="B91:H91"/>
  </mergeCells>
  <conditionalFormatting sqref="L1:L2">
    <cfRule type="cellIs" dxfId="9" priority="5" operator="greaterThan">
      <formula>700</formula>
    </cfRule>
    <cfRule type="expression" dxfId="8" priority="9">
      <formula>$L$1&gt;=1000</formula>
    </cfRule>
    <cfRule type="expression" dxfId="7" priority="10">
      <formula>$L$1&lt;1000</formula>
    </cfRule>
    <cfRule type="cellIs" dxfId="6" priority="4" operator="greaterThan">
      <formula>699</formula>
    </cfRule>
    <cfRule type="cellIs" dxfId="5" priority="3" operator="greaterThan">
      <formula>700</formula>
    </cfRule>
    <cfRule type="cellIs" dxfId="4" priority="2" operator="greaterThan">
      <formula>699</formula>
    </cfRule>
    <cfRule type="cellIs" dxfId="3" priority="1" operator="greaterThan">
      <formula>699</formula>
    </cfRule>
  </conditionalFormatting>
  <conditionalFormatting sqref="E5">
    <cfRule type="expression" dxfId="2" priority="8">
      <formula>E5="да"</formula>
    </cfRule>
  </conditionalFormatting>
  <conditionalFormatting sqref="E8">
    <cfRule type="expression" dxfId="1" priority="7">
      <formula>E8="да"</formula>
    </cfRule>
  </conditionalFormatting>
  <conditionalFormatting sqref="E8 E5">
    <cfRule type="expression" dxfId="0" priority="6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2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высшая</vt:lpstr>
      <vt:lpstr>первая</vt:lpstr>
      <vt:lpstr>высшая!Область_печати</vt:lpstr>
      <vt:lpstr>первая!Область_печати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123</cp:lastModifiedBy>
  <cp:lastPrinted>2024-09-03T10:38:21Z</cp:lastPrinted>
  <dcterms:created xsi:type="dcterms:W3CDTF">2021-01-12T08:06:00Z</dcterms:created>
  <dcterms:modified xsi:type="dcterms:W3CDTF">2025-01-27T10:14:48Z</dcterms:modified>
</cp:coreProperties>
</file>